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85" windowHeight="9300" activeTab="0"/>
  </bookViews>
  <sheets>
    <sheet name="k-i na 99%" sheetId="1" r:id="rId1"/>
  </sheets>
  <definedNames>
    <definedName name="_xlnm.Print_Area" localSheetId="0">'k-i na 99%'!$A$1:$H$71</definedName>
  </definedNames>
  <calcPr fullCalcOnLoad="1"/>
</workbook>
</file>

<file path=xl/sharedStrings.xml><?xml version="1.0" encoding="utf-8"?>
<sst xmlns="http://schemas.openxmlformats.org/spreadsheetml/2006/main" count="293" uniqueCount="192">
  <si>
    <t>L.p.</t>
  </si>
  <si>
    <t>Jednostka             nazwa     ilość</t>
  </si>
  <si>
    <t>Cena
 jednostk.</t>
  </si>
  <si>
    <t>Wartość</t>
  </si>
  <si>
    <t>x</t>
  </si>
  <si>
    <t>m2</t>
  </si>
  <si>
    <t>m3</t>
  </si>
  <si>
    <t>Razem roboty ziemne:</t>
  </si>
  <si>
    <t>Razem nawierzchnie:</t>
  </si>
  <si>
    <t>KOD                               Ogólnej Specyfikacji Technicznej</t>
  </si>
  <si>
    <t xml:space="preserve">Wyszczególnienie elementów
 rozliczeniowych </t>
  </si>
  <si>
    <t>D-02.00.00</t>
  </si>
  <si>
    <t>D-04.00.00</t>
  </si>
  <si>
    <t>D-05.00.00</t>
  </si>
  <si>
    <t>D-01.00.00</t>
  </si>
  <si>
    <t>Razem roboty przygotowawcze:</t>
  </si>
  <si>
    <t>D-01.01.01</t>
  </si>
  <si>
    <t>D-04.04.02</t>
  </si>
  <si>
    <t>szt.</t>
  </si>
  <si>
    <t>NAWIERZCHNIE - Kod CPV 45233000-9</t>
  </si>
  <si>
    <t>PODBUDOWY - Kod CPV 45233000-9</t>
  </si>
  <si>
    <t xml:space="preserve">ROBOTY PRZYGOTOWAWCZE - Kod CPV 45100000-8  </t>
  </si>
  <si>
    <t>ROBOTY ZIEMNE  - Kod CPV 45100000-8</t>
  </si>
  <si>
    <t>D-02.01.01</t>
  </si>
  <si>
    <t>OGÓŁEM WARTOŚĆ KOSZTORYSU (NETTO):</t>
  </si>
  <si>
    <t>D-06.00.00</t>
  </si>
  <si>
    <t>ROBOTY WYKOŃCZENIOWE - Kod CPV 45100000-8</t>
  </si>
  <si>
    <t>D-06.01.01</t>
  </si>
  <si>
    <t>Razem roboty wykończeniowe:</t>
  </si>
  <si>
    <t>km</t>
  </si>
  <si>
    <r>
      <t xml:space="preserve">KOD </t>
    </r>
    <r>
      <rPr>
        <sz val="10"/>
        <rFont val="Arial CE"/>
        <family val="2"/>
      </rPr>
      <t>roboty podsta-wowej</t>
    </r>
  </si>
  <si>
    <t>D-02.03.01</t>
  </si>
  <si>
    <t>D-01.02.02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</si>
  <si>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</si>
  <si>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</si>
  <si>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</si>
  <si>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</si>
  <si>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</si>
  <si>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</si>
  <si>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</si>
  <si>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</si>
  <si>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</si>
  <si>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</si>
  <si>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</si>
  <si>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</si>
  <si>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</si>
  <si>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</si>
  <si>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</si>
  <si>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</si>
  <si>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</si>
  <si>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</si>
  <si>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</si>
  <si>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D-04.01.01</t>
  </si>
  <si>
    <t>21.</t>
  </si>
  <si>
    <t>22.</t>
  </si>
  <si>
    <t>23.</t>
  </si>
  <si>
    <t>24.</t>
  </si>
  <si>
    <t>25.</t>
  </si>
  <si>
    <t>D-04.05.01</t>
  </si>
  <si>
    <t>26.</t>
  </si>
  <si>
    <t>27.</t>
  </si>
  <si>
    <t>28.</t>
  </si>
  <si>
    <t>29.</t>
  </si>
  <si>
    <t>31.</t>
  </si>
  <si>
    <t>32.</t>
  </si>
  <si>
    <t>33.</t>
  </si>
  <si>
    <t>34.</t>
  </si>
  <si>
    <t>35.</t>
  </si>
  <si>
    <t>36.</t>
  </si>
  <si>
    <t>37.</t>
  </si>
  <si>
    <t>D-07.00.00</t>
  </si>
  <si>
    <t>OZNAKOWANIE DRÓG - Kod CPV 45233280-5</t>
  </si>
  <si>
    <t>Ustawienie słupków fi 70 mm z zasypaniem dołów i ubiciem warstwami</t>
  </si>
  <si>
    <t>D-07.02.01</t>
  </si>
  <si>
    <t>D-10.00.00</t>
  </si>
  <si>
    <t>INNE ROBOTY</t>
  </si>
  <si>
    <t>ELEMETY ULIC I DRÓG</t>
  </si>
  <si>
    <t>D-08.01.01</t>
  </si>
  <si>
    <t>m</t>
  </si>
  <si>
    <t>Razem elementy ulic:</t>
  </si>
  <si>
    <t>38.</t>
  </si>
  <si>
    <t>39.</t>
  </si>
  <si>
    <t>40.</t>
  </si>
  <si>
    <t>PODATEK VAT 23%:</t>
  </si>
  <si>
    <t>OGÓŁEM WARTOŚĆ KOSZTORYSU (BRUTTO):</t>
  </si>
  <si>
    <t>Razem inne:</t>
  </si>
  <si>
    <t>ha</t>
  </si>
  <si>
    <t xml:space="preserve">ROBOTY ROZBIÓRKOWE  </t>
  </si>
  <si>
    <t>Razem podbudowy:</t>
  </si>
  <si>
    <t xml:space="preserve">ROBOTY POMIAROWE </t>
  </si>
  <si>
    <t>D-06.04.01</t>
  </si>
  <si>
    <t>Razem oznakowanie dróg:</t>
  </si>
  <si>
    <t>D-10.01.05</t>
  </si>
  <si>
    <t>KALKULACJA WŁASNA</t>
  </si>
  <si>
    <t>BCD 11.01</t>
  </si>
  <si>
    <t>USUWANIE DRZEW, KRZEWÓW, HUMUSU ORAZ ROBOTY ROZBIÓRKOWE</t>
  </si>
  <si>
    <t>D-01.02.01</t>
  </si>
  <si>
    <t>BCD 13.01</t>
  </si>
  <si>
    <t>BCD 22.02</t>
  </si>
  <si>
    <t>Karczowanie krzaków i poszycia wraz z wywiezieniemi spaleniem pozostałości</t>
  </si>
  <si>
    <t>D-01.02.04</t>
  </si>
  <si>
    <t>BCD 11.02</t>
  </si>
  <si>
    <t>D-01.02.09</t>
  </si>
  <si>
    <t xml:space="preserve">BCD 14.04 </t>
  </si>
  <si>
    <t>BCD 13.02</t>
  </si>
  <si>
    <t>BCD  12.01</t>
  </si>
  <si>
    <t>D-04.02.01</t>
  </si>
  <si>
    <t>BCD  11.01</t>
  </si>
  <si>
    <t>BCD  22.05</t>
  </si>
  <si>
    <t>BCD 11.04</t>
  </si>
  <si>
    <t>D-05.03.23</t>
  </si>
  <si>
    <t>BCD 15.01</t>
  </si>
  <si>
    <t>D-07.01.01</t>
  </si>
  <si>
    <t>BCD 41.02</t>
  </si>
  <si>
    <t>BCD 44.47</t>
  </si>
  <si>
    <t>D-07.06.02</t>
  </si>
  <si>
    <t>D-08.00.00</t>
  </si>
  <si>
    <t>BCD 21.02</t>
  </si>
  <si>
    <t>BCD 41.01</t>
  </si>
  <si>
    <t>ODWODNIENIE KORPUSU DROGOWEGO  - Kod CPV 45100000-8</t>
  </si>
  <si>
    <t>D-03.00.00</t>
  </si>
  <si>
    <t>D-03.01.02.</t>
  </si>
  <si>
    <t>Przymocowanie do gotowych słupków znaków średnich typu D z folią odblaskową II generacji, rozmiar średni</t>
  </si>
  <si>
    <t>BCD 44.53</t>
  </si>
  <si>
    <t>BCD 46.18</t>
  </si>
  <si>
    <t>BCD 29.01</t>
  </si>
  <si>
    <t>D-03.07.01</t>
  </si>
  <si>
    <t>BCD 12.01</t>
  </si>
  <si>
    <r>
      <t xml:space="preserve">Czyszczenie przepustów pod zjazdami i drogami, rura o średnicy do 60 cm </t>
    </r>
    <r>
      <rPr>
        <b/>
        <sz val="12"/>
        <rFont val="Arial CE"/>
        <family val="0"/>
      </rPr>
      <t>( PRZEPUST POD DW)</t>
    </r>
  </si>
  <si>
    <t>Ustawienie krawężników betonowych 20x22 cm wraz z wykonaniem ławy z oporem z betonu C12/15</t>
  </si>
  <si>
    <t>BCD 22.03</t>
  </si>
  <si>
    <t>Zabezpieczenie drzew przez wykonanie obudowy z desek i folii o średnicy do 30 cm</t>
  </si>
  <si>
    <r>
      <t xml:space="preserve">Rozebranie drogi z kostki betonowej </t>
    </r>
    <r>
      <rPr>
        <b/>
        <sz val="12"/>
        <rFont val="Arial CE"/>
        <family val="0"/>
      </rPr>
      <t>( istn. nawierzchnia z k. bet. 10 m2 )</t>
    </r>
  </si>
  <si>
    <t>D-03.01.06.</t>
  </si>
  <si>
    <t>Wykonanie ścianek czołowych dla przepustów o średnicy do 400 mm, wraz z przygotowaniem fundamentów oraz izolacją lepikiem</t>
  </si>
  <si>
    <t>D-03.06.01</t>
  </si>
  <si>
    <t>BCD 31.01</t>
  </si>
  <si>
    <t>Regulacja studzienek rewizyjnych, nadbudowa wykonana betonem</t>
  </si>
  <si>
    <t>Regulacja studzienek dla zaworów wodociagowych lub gazowych</t>
  </si>
  <si>
    <r>
      <t xml:space="preserve">Wykonanie warstwy odsączajacej z piasku, grubość do 10 cm w korycie na całej szerokści ścieżki </t>
    </r>
    <r>
      <rPr>
        <b/>
        <sz val="12"/>
        <rFont val="Arial CE"/>
        <family val="0"/>
      </rPr>
      <t>( doziarnienie i odsączanie --&gt; tylko pod ścieżką rowerową)</t>
    </r>
  </si>
  <si>
    <r>
      <t xml:space="preserve">Wykonanie podbudowy z kruszywa łamanego, warstwa dolna, grubość warstwy do 15 cm frakcja 0-31,5 mm </t>
    </r>
    <r>
      <rPr>
        <b/>
        <sz val="12"/>
        <rFont val="Arial CE"/>
        <family val="0"/>
      </rPr>
      <t>( ścieżka rowerowa)</t>
    </r>
  </si>
  <si>
    <t>BCD  21.04</t>
  </si>
  <si>
    <t>BCD 14.03</t>
  </si>
  <si>
    <t xml:space="preserve">Plantowanie skarp i dna wykopów w gruncie kat. I-III </t>
  </si>
  <si>
    <t>BCD 66.02</t>
  </si>
  <si>
    <r>
      <t>Wykonanie umocneina cieków za pomocą płyt ażurowych 60x40x10 cm wraz z wypełniniem przestrzeni humusem i obsianiem trawą, podsypka piaskowa 5 cm</t>
    </r>
    <r>
      <rPr>
        <b/>
        <sz val="12"/>
        <rFont val="Arial CE"/>
        <family val="0"/>
      </rPr>
      <t>( 50)</t>
    </r>
  </si>
  <si>
    <r>
      <t xml:space="preserve">Oczyszczenie rowów z namułu i profilowaniem dna i skarp, grubość namułu do 20 cm </t>
    </r>
    <r>
      <rPr>
        <b/>
        <sz val="12"/>
        <rFont val="Arial CE"/>
        <family val="0"/>
      </rPr>
      <t>( 250)</t>
    </r>
  </si>
  <si>
    <t>BCD 12.04
ANALOGIA</t>
  </si>
  <si>
    <t>D-08.03.01</t>
  </si>
  <si>
    <t>BCD 2.05</t>
  </si>
  <si>
    <t>Ustawienie obrzezy betonowych 8x30 cm na ławie betonowej z betonu C8/10, spoiny wypełnone zaprawą cementową</t>
  </si>
  <si>
    <t>Ułożenie rur osłonowych typu PS 160 łupinowych na istniejacych kablach energetycznych lub telekomunikacyjnych</t>
  </si>
  <si>
    <t>BCD 81.01</t>
  </si>
  <si>
    <t>BCD 83.01</t>
  </si>
  <si>
    <t>Rozebranie słupków do znaków drogowych</t>
  </si>
  <si>
    <t>Zdjęcie tarcz znaków drogowych</t>
  </si>
  <si>
    <t>Oznakowanie poziome jezdni materiałami cienkowarstwowymi - linie na skrzyzowaniach i przejsciach, linie krawędziowe oraz osiowe, symbole</t>
  </si>
  <si>
    <t>Przymocowanie do gotowych słupków znaków nakazu typu C z folią odblaskową II generacji, rozmiar mini</t>
  </si>
  <si>
    <t>Przymocowanie do gotowych słupków istnniejacych znaków średnich typu E z folią odblaskową II generacji, rozmiar średni</t>
  </si>
  <si>
    <t>BCD 46.12</t>
  </si>
  <si>
    <t>Przymocowanie tablic znaków drogowych, z blachy ocynkowanej, odblaskowej o powierzchni do 4,5 m2 do gotowych słupków, znaki T II generacji</t>
  </si>
  <si>
    <t>Ustawienie poręczy ochronnych sztywnych z pochwytem i poręczami z rur stalowych o rozstawie słupków 2,5 m zabijanych w grunt 79,40+200= 279,40mb</t>
  </si>
  <si>
    <t>D-04.03.01</t>
  </si>
  <si>
    <t>BCD  22.03</t>
  </si>
  <si>
    <r>
      <t xml:space="preserve">Oczyszczenie warstw konstrukcyjnych mechanicznie </t>
    </r>
    <r>
      <rPr>
        <b/>
        <sz val="12"/>
        <rFont val="Arial CE"/>
        <family val="0"/>
      </rPr>
      <t>( nieulepszonych 2570)</t>
    </r>
  </si>
  <si>
    <r>
      <t xml:space="preserve">Skropienie warstw konstrukcyjnych mechanicznie </t>
    </r>
    <r>
      <rPr>
        <b/>
        <sz val="12"/>
        <rFont val="Arial CE"/>
        <family val="0"/>
      </rPr>
      <t>( nieulepszonych 2570)</t>
    </r>
  </si>
  <si>
    <r>
      <t xml:space="preserve">Wykonanie podbudowy z kruszywa łamanego, warstwa dolna, grubość warstwy do 20 cm frakcja 0-31,5 mm </t>
    </r>
    <r>
      <rPr>
        <b/>
        <sz val="12"/>
        <rFont val="Arial CE"/>
        <family val="0"/>
      </rPr>
      <t>( zjazdy indywidalne 839)</t>
    </r>
  </si>
  <si>
    <r>
      <t>Wykonanie podbudowy z gruntu stabilizowanego cementem, gruntocement przygotowany w wytwórni o wytrzymałości Rm=2,5 MPa, pielęgnacja podbudowy wraz z posypaniem piaskiem i polewaniem woda, grubość 15 cm</t>
    </r>
    <r>
      <rPr>
        <b/>
        <sz val="12"/>
        <rFont val="Arial CE"/>
        <family val="0"/>
      </rPr>
      <t xml:space="preserve"> (ZJAZDY + ŚCIEŻKA ROWEROWA--&gt; 3409)</t>
    </r>
  </si>
  <si>
    <t>Odtworzenie trasy i punktów wysokościowych w terenie równinnym dla liniowych robót ziemnych wraz z wyniesieniem granic nowych działek oraz granicy pasa drogowego</t>
  </si>
  <si>
    <r>
      <t xml:space="preserve">Mechaniczne usunięcie warstwy ziemi urodzajnej do gr. 40 cm na odległość do 30 m wraz z wywiezieniem na składowisko Wykonawcy </t>
    </r>
    <r>
      <rPr>
        <b/>
        <sz val="12"/>
        <rFont val="Arial CE"/>
        <family val="0"/>
      </rPr>
      <t>( 1900*0,3=570,0 m3)</t>
    </r>
  </si>
  <si>
    <t xml:space="preserve">Wywiezienie gruzu z terenu rozbiórki wraz z utylizacją na skladowisko Wykonawcy </t>
  </si>
  <si>
    <t>Wykonanie wykopów mechanicznie w gruntach kat. I-II z transportem urobku na odkład lub nasyp na składowisko Wykonawcy</t>
  </si>
  <si>
    <r>
      <t>Wykonanie nasypów miechanicznie z gruntów kat. I-II z transportem urobku wraz polewaniem i zagęszczeniam, wymiana gruntu</t>
    </r>
    <r>
      <rPr>
        <b/>
        <sz val="12"/>
        <rFont val="Arial CE"/>
        <family val="0"/>
      </rPr>
      <t>( nasyp z zakupu zewnętrznego )</t>
    </r>
  </si>
  <si>
    <t>Wykonanie studni rewizyjnej z kręgów betonowych fi 1000 z włazem kl. D400, gl. do 2,0 m</t>
  </si>
  <si>
    <t xml:space="preserve">Wykonanie wpustów ściekowych z rur betonowych fi 50 cmz osadnikiem, wpust krawężnikowo jezdniowy kl. C250 </t>
  </si>
  <si>
    <t>Rozebranie i odtowrzenie nawierzchni drogi wraz z podbudową (przekopy poprzeczne dla przykanlików) (szer. 0,8 m / mb rury)</t>
  </si>
  <si>
    <r>
      <t xml:space="preserve">Humusowanie z obsianiem skarp przy grubości humusu średnio 10 cm </t>
    </r>
    <r>
      <rPr>
        <b/>
        <sz val="12"/>
        <rFont val="Arial CE"/>
        <family val="0"/>
      </rPr>
      <t>(humus z odkladu)</t>
    </r>
  </si>
  <si>
    <t>Ustawienie krawężników betonowych 20x30 cm wraz z wykonaniem ławy z oporem z betonu C12/15</t>
  </si>
  <si>
    <r>
      <t xml:space="preserve">Wykonanie koryta mechanicznie wraz z profilowaniem i zagęszczeniem podłoża w gruntach kat. I-VI, głębokość koryta 10 cmz odwozem na składowisko Wykonawcy </t>
    </r>
    <r>
      <rPr>
        <b/>
        <sz val="12"/>
        <rFont val="Arial CE"/>
        <family val="0"/>
      </rPr>
      <t xml:space="preserve">( koryto pod ścieżką rowerową zjazdy po wykonaniu wykopów) </t>
    </r>
    <r>
      <rPr>
        <sz val="12"/>
        <rFont val="Arial CE"/>
        <family val="0"/>
      </rPr>
      <t xml:space="preserve">                                                                                                                           </t>
    </r>
  </si>
  <si>
    <t>Ułożenie przepustów pod koroną drogi, rury średnicy  40 cm HDPE wraz z ławą fundamentową oraz z obrobieniem wylotów brukowcem i wykonaniem zasypki</t>
  </si>
  <si>
    <t>Wykonanie kanalizacji deszczowej z rur PCV o średnicy do 400mm SN8.</t>
  </si>
  <si>
    <t>Przykanlik z rur PCV o średnicy 200 mm SN8</t>
  </si>
  <si>
    <r>
      <t xml:space="preserve">Wykonanie warstwy ścieralnej z betonu asfaltowego AC8S gr. 4 cm  </t>
    </r>
    <r>
      <rPr>
        <b/>
        <sz val="12"/>
        <rFont val="Arial CE"/>
        <family val="0"/>
      </rPr>
      <t>( ŚCIEŻKA 2570)</t>
    </r>
  </si>
  <si>
    <r>
      <t xml:space="preserve">Nawierzchnia z kostki brukowej betonowej szarej gr. 8 cm na podsypce, spoiny wypełnione piaskiem </t>
    </r>
    <r>
      <rPr>
        <b/>
        <sz val="12"/>
        <rFont val="Arial CE"/>
        <family val="0"/>
      </rPr>
      <t>(ZJAZDY INDYWIDUALNE 839)</t>
    </r>
  </si>
  <si>
    <t>30.</t>
  </si>
  <si>
    <t>41.</t>
  </si>
  <si>
    <t>43.</t>
  </si>
  <si>
    <t>44.</t>
  </si>
  <si>
    <t>ST.01.01, 01.02</t>
  </si>
  <si>
    <t>D-05.03.05a</t>
  </si>
  <si>
    <r>
      <t xml:space="preserve">                     </t>
    </r>
    <r>
      <rPr>
        <sz val="12"/>
        <rFont val="Times New Roman CE"/>
        <family val="1"/>
      </rPr>
      <t xml:space="preserve">
  </t>
    </r>
    <r>
      <rPr>
        <sz val="18"/>
        <rFont val="Times New Roman CE"/>
        <family val="1"/>
      </rPr>
      <t xml:space="preserve">TABELA   ELEMENTÓW   ROZLICZENIOWYCH </t>
    </r>
  </si>
  <si>
    <t xml:space="preserve">słownie: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</si>
</sst>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[$-415]d\ mmmm\ yyyy"/>
    <numFmt numFmtId="166" formatCode="#,##0.0"/>
    <numFmt numFmtId="167" formatCode="#,##0.0000"/>
  </numFmts>
  <fonts count="45">
    <font>
      <sz val="10"/>
      <name val="Arial CE"/>
      <family val="0"/>
    </font>
    <font>
      <sz val="18"/>
      <name val="Times New Roman CE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sz val="12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4"/>
      <color indexed="17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006100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33" fillId="29" borderId="4" xfId="46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33" fillId="29" borderId="4" xfId="46" applyNumberFormat="1" applyAlignment="1">
      <alignment horizontal="center" vertical="center"/>
    </xf>
    <xf numFmtId="2" fontId="33" fillId="29" borderId="4" xfId="46" applyNumberFormat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4" fontId="5" fillId="33" borderId="13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/>
    </xf>
    <xf numFmtId="2" fontId="0" fillId="33" borderId="0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4" fontId="3" fillId="33" borderId="16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" fontId="4" fillId="33" borderId="15" xfId="0" applyNumberFormat="1" applyFont="1" applyFill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33" borderId="0" xfId="0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3" fillId="29" borderId="4" xfId="46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" fontId="44" fillId="28" borderId="11" xfId="41" applyNumberFormat="1" applyFont="1" applyBorder="1" applyAlignment="1">
      <alignment horizontal="center" vertical="center"/>
    </xf>
    <xf numFmtId="0" fontId="33" fillId="29" borderId="4" xfId="46" applyAlignment="1">
      <alignment horizontal="lef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/>
    </xf>
    <xf numFmtId="0" fontId="43" fillId="0" borderId="0" xfId="62" applyFill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SheetLayoutView="85" workbookViewId="0" topLeftCell="A58">
      <selection activeCell="L63" sqref="L63"/>
    </sheetView>
  </sheetViews>
  <sheetFormatPr defaultColWidth="9.00390625" defaultRowHeight="12.75"/>
  <cols>
    <col min="1" max="1" width="5.875" style="55" customWidth="1"/>
    <col min="2" max="2" width="18.875" style="12" customWidth="1"/>
    <col min="3" max="3" width="13.00390625" style="17" customWidth="1"/>
    <col min="4" max="4" width="52.125" style="2" customWidth="1"/>
    <col min="5" max="5" width="8.75390625" style="48" customWidth="1"/>
    <col min="6" max="6" width="14.00390625" style="49" customWidth="1"/>
    <col min="7" max="7" width="16.00390625" style="38" customWidth="1"/>
    <col min="8" max="8" width="21.875" style="50" customWidth="1"/>
    <col min="9" max="9" width="9.125" style="1" customWidth="1"/>
    <col min="10" max="10" width="19.25390625" style="1" customWidth="1"/>
    <col min="11" max="16384" width="9.125" style="1" customWidth="1"/>
  </cols>
  <sheetData>
    <row r="1" spans="1:8" s="56" customFormat="1" ht="81" customHeight="1" thickBot="1">
      <c r="A1" s="66" t="s">
        <v>190</v>
      </c>
      <c r="B1" s="66"/>
      <c r="C1" s="66"/>
      <c r="D1" s="66"/>
      <c r="E1" s="66"/>
      <c r="F1" s="66"/>
      <c r="G1" s="66"/>
      <c r="H1" s="67"/>
    </row>
    <row r="2" spans="1:8" s="11" customFormat="1" ht="60.75" thickBot="1">
      <c r="A2" s="51" t="s">
        <v>0</v>
      </c>
      <c r="B2" s="9" t="s">
        <v>9</v>
      </c>
      <c r="C2" s="9" t="s">
        <v>30</v>
      </c>
      <c r="D2" s="57" t="s">
        <v>10</v>
      </c>
      <c r="E2" s="9" t="s">
        <v>1</v>
      </c>
      <c r="F2" s="39"/>
      <c r="G2" s="21" t="s">
        <v>2</v>
      </c>
      <c r="H2" s="22" t="s">
        <v>3</v>
      </c>
    </row>
    <row r="3" spans="1:8" s="11" customFormat="1" ht="32.25" customHeight="1" thickBot="1" thickTop="1">
      <c r="A3" s="10" t="s">
        <v>4</v>
      </c>
      <c r="B3" s="10" t="s">
        <v>14</v>
      </c>
      <c r="C3" s="10" t="s">
        <v>4</v>
      </c>
      <c r="D3" s="61" t="s">
        <v>21</v>
      </c>
      <c r="E3" s="10"/>
      <c r="F3" s="23"/>
      <c r="G3" s="24" t="s">
        <v>4</v>
      </c>
      <c r="H3" s="23" t="s">
        <v>4</v>
      </c>
    </row>
    <row r="4" spans="1:8" s="11" customFormat="1" ht="30" customHeight="1" thickBot="1" thickTop="1">
      <c r="A4" s="10"/>
      <c r="B4" s="10"/>
      <c r="C4" s="10"/>
      <c r="D4" s="65" t="s">
        <v>89</v>
      </c>
      <c r="E4" s="10"/>
      <c r="F4" s="23"/>
      <c r="G4" s="24"/>
      <c r="H4" s="23"/>
    </row>
    <row r="5" spans="1:8" s="12" customFormat="1" ht="66.75" customHeight="1" thickBot="1" thickTop="1">
      <c r="A5" s="52" t="s">
        <v>33</v>
      </c>
      <c r="B5" s="13" t="s">
        <v>16</v>
      </c>
      <c r="C5" s="18" t="s">
        <v>94</v>
      </c>
      <c r="D5" s="58" t="s">
        <v>168</v>
      </c>
      <c r="E5" s="8" t="s">
        <v>29</v>
      </c>
      <c r="F5" s="25">
        <v>0.92</v>
      </c>
      <c r="G5" s="26"/>
      <c r="H5" s="64">
        <f>F5*G5</f>
        <v>0</v>
      </c>
    </row>
    <row r="6" spans="1:8" s="11" customFormat="1" ht="31.5" thickBot="1" thickTop="1">
      <c r="A6" s="10"/>
      <c r="B6" s="10"/>
      <c r="C6" s="10"/>
      <c r="D6" s="65" t="s">
        <v>95</v>
      </c>
      <c r="E6" s="10"/>
      <c r="F6" s="23"/>
      <c r="G6" s="24"/>
      <c r="H6" s="23"/>
    </row>
    <row r="7" spans="1:14" s="12" customFormat="1" ht="48.75" customHeight="1" thickTop="1">
      <c r="A7" s="52" t="s">
        <v>34</v>
      </c>
      <c r="B7" s="13" t="s">
        <v>96</v>
      </c>
      <c r="C7" s="18" t="s">
        <v>130</v>
      </c>
      <c r="D7" s="58" t="s">
        <v>99</v>
      </c>
      <c r="E7" s="8" t="s">
        <v>86</v>
      </c>
      <c r="F7" s="25">
        <v>0.5</v>
      </c>
      <c r="G7" s="26"/>
      <c r="H7" s="64">
        <f>F7*G7</f>
        <v>0</v>
      </c>
      <c r="N7" s="69"/>
    </row>
    <row r="8" spans="1:14" s="12" customFormat="1" ht="48.75" customHeight="1">
      <c r="A8" s="52" t="s">
        <v>35</v>
      </c>
      <c r="B8" s="13" t="s">
        <v>96</v>
      </c>
      <c r="C8" s="18" t="s">
        <v>118</v>
      </c>
      <c r="D8" s="58" t="s">
        <v>131</v>
      </c>
      <c r="E8" s="8" t="s">
        <v>18</v>
      </c>
      <c r="F8" s="25">
        <v>4</v>
      </c>
      <c r="G8" s="26"/>
      <c r="H8" s="64">
        <f>F8*G8</f>
        <v>0</v>
      </c>
      <c r="N8" s="69"/>
    </row>
    <row r="9" spans="1:14" s="12" customFormat="1" ht="62.25" thickBot="1">
      <c r="A9" s="52" t="s">
        <v>36</v>
      </c>
      <c r="B9" s="13" t="s">
        <v>32</v>
      </c>
      <c r="C9" s="18" t="s">
        <v>104</v>
      </c>
      <c r="D9" s="58" t="s">
        <v>169</v>
      </c>
      <c r="E9" s="8" t="s">
        <v>6</v>
      </c>
      <c r="F9" s="25">
        <v>570</v>
      </c>
      <c r="G9" s="26"/>
      <c r="H9" s="64">
        <f>F9*G9</f>
        <v>0</v>
      </c>
      <c r="N9" s="69"/>
    </row>
    <row r="10" spans="1:8" s="11" customFormat="1" ht="18" customHeight="1" thickBot="1" thickTop="1">
      <c r="A10" s="10"/>
      <c r="B10" s="10"/>
      <c r="C10" s="10"/>
      <c r="D10" s="61" t="s">
        <v>87</v>
      </c>
      <c r="E10" s="10"/>
      <c r="F10" s="23"/>
      <c r="G10" s="24"/>
      <c r="H10" s="23"/>
    </row>
    <row r="11" spans="1:8" s="12" customFormat="1" ht="32.25" thickTop="1">
      <c r="A11" s="52" t="s">
        <v>37</v>
      </c>
      <c r="B11" s="13" t="s">
        <v>100</v>
      </c>
      <c r="C11" s="18" t="s">
        <v>125</v>
      </c>
      <c r="D11" s="58" t="s">
        <v>132</v>
      </c>
      <c r="E11" s="8" t="s">
        <v>5</v>
      </c>
      <c r="F11" s="25">
        <v>10</v>
      </c>
      <c r="G11" s="26"/>
      <c r="H11" s="64">
        <f>F11*G11</f>
        <v>0</v>
      </c>
    </row>
    <row r="12" spans="1:8" s="12" customFormat="1" ht="18">
      <c r="A12" s="52" t="s">
        <v>38</v>
      </c>
      <c r="B12" s="13" t="s">
        <v>100</v>
      </c>
      <c r="C12" s="18" t="s">
        <v>152</v>
      </c>
      <c r="D12" s="58" t="s">
        <v>154</v>
      </c>
      <c r="E12" s="8" t="s">
        <v>18</v>
      </c>
      <c r="F12" s="25">
        <v>4</v>
      </c>
      <c r="G12" s="26"/>
      <c r="H12" s="64">
        <f>F12*G12</f>
        <v>0</v>
      </c>
    </row>
    <row r="13" spans="1:8" s="12" customFormat="1" ht="18">
      <c r="A13" s="52" t="s">
        <v>39</v>
      </c>
      <c r="B13" s="13" t="s">
        <v>100</v>
      </c>
      <c r="C13" s="18" t="s">
        <v>153</v>
      </c>
      <c r="D13" s="58" t="s">
        <v>155</v>
      </c>
      <c r="E13" s="8" t="s">
        <v>18</v>
      </c>
      <c r="F13" s="25">
        <v>4</v>
      </c>
      <c r="G13" s="26"/>
      <c r="H13" s="64">
        <f>F13*G13</f>
        <v>0</v>
      </c>
    </row>
    <row r="14" spans="1:8" s="12" customFormat="1" ht="30">
      <c r="A14" s="52" t="s">
        <v>40</v>
      </c>
      <c r="B14" s="13" t="s">
        <v>102</v>
      </c>
      <c r="C14" s="18" t="s">
        <v>101</v>
      </c>
      <c r="D14" s="58" t="s">
        <v>170</v>
      </c>
      <c r="E14" s="8" t="s">
        <v>6</v>
      </c>
      <c r="F14" s="25">
        <v>15</v>
      </c>
      <c r="G14" s="26"/>
      <c r="H14" s="64">
        <f>F14*G14</f>
        <v>0</v>
      </c>
    </row>
    <row r="15" spans="1:8" s="12" customFormat="1" ht="16.5" thickBot="1">
      <c r="A15" s="52"/>
      <c r="B15" s="13"/>
      <c r="C15" s="14"/>
      <c r="D15" s="59" t="s">
        <v>15</v>
      </c>
      <c r="E15" s="15"/>
      <c r="F15" s="27"/>
      <c r="G15" s="28"/>
      <c r="H15" s="40">
        <f>SUM(H5:H14)</f>
        <v>0</v>
      </c>
    </row>
    <row r="16" spans="1:8" s="12" customFormat="1" ht="16.5" thickBot="1" thickTop="1">
      <c r="A16" s="10" t="s">
        <v>4</v>
      </c>
      <c r="B16" s="10" t="s">
        <v>11</v>
      </c>
      <c r="C16" s="10" t="s">
        <v>4</v>
      </c>
      <c r="D16" s="10" t="s">
        <v>22</v>
      </c>
      <c r="E16" s="10"/>
      <c r="F16" s="23" t="s">
        <v>4</v>
      </c>
      <c r="G16" s="24"/>
      <c r="H16" s="23" t="s">
        <v>4</v>
      </c>
    </row>
    <row r="17" spans="1:8" s="12" customFormat="1" ht="45.75" thickTop="1">
      <c r="A17" s="31" t="s">
        <v>41</v>
      </c>
      <c r="B17" s="14" t="s">
        <v>23</v>
      </c>
      <c r="C17" s="18" t="s">
        <v>97</v>
      </c>
      <c r="D17" s="60" t="s">
        <v>171</v>
      </c>
      <c r="E17" s="14" t="s">
        <v>6</v>
      </c>
      <c r="F17" s="29">
        <v>681.8</v>
      </c>
      <c r="G17" s="30"/>
      <c r="H17" s="64">
        <f>F17*G17</f>
        <v>0</v>
      </c>
    </row>
    <row r="18" spans="1:8" s="12" customFormat="1" ht="61.5">
      <c r="A18" s="31" t="s">
        <v>42</v>
      </c>
      <c r="B18" s="14" t="s">
        <v>31</v>
      </c>
      <c r="C18" s="18" t="s">
        <v>103</v>
      </c>
      <c r="D18" s="60" t="s">
        <v>172</v>
      </c>
      <c r="E18" s="14" t="s">
        <v>6</v>
      </c>
      <c r="F18" s="29">
        <v>330</v>
      </c>
      <c r="G18" s="30"/>
      <c r="H18" s="64">
        <f>F18*G18</f>
        <v>0</v>
      </c>
    </row>
    <row r="19" spans="1:8" s="12" customFormat="1" ht="16.5" thickBot="1">
      <c r="A19" s="53"/>
      <c r="B19" s="15"/>
      <c r="C19" s="19"/>
      <c r="D19" s="59" t="s">
        <v>7</v>
      </c>
      <c r="E19" s="15"/>
      <c r="F19" s="27"/>
      <c r="G19" s="28"/>
      <c r="H19" s="41">
        <f>SUM(H17:H18)</f>
        <v>0</v>
      </c>
    </row>
    <row r="20" spans="1:8" s="12" customFormat="1" ht="31.5" thickBot="1" thickTop="1">
      <c r="A20" s="10" t="s">
        <v>4</v>
      </c>
      <c r="B20" s="10" t="s">
        <v>120</v>
      </c>
      <c r="C20" s="10" t="s">
        <v>4</v>
      </c>
      <c r="D20" s="61" t="s">
        <v>119</v>
      </c>
      <c r="E20" s="10"/>
      <c r="F20" s="23" t="s">
        <v>4</v>
      </c>
      <c r="G20" s="24"/>
      <c r="H20" s="23" t="s">
        <v>4</v>
      </c>
    </row>
    <row r="21" spans="1:8" s="12" customFormat="1" ht="60.75" thickTop="1">
      <c r="A21" s="31" t="s">
        <v>43</v>
      </c>
      <c r="B21" s="14" t="s">
        <v>121</v>
      </c>
      <c r="C21" s="18" t="s">
        <v>94</v>
      </c>
      <c r="D21" s="60" t="s">
        <v>179</v>
      </c>
      <c r="E21" s="14" t="s">
        <v>78</v>
      </c>
      <c r="F21" s="29">
        <v>75</v>
      </c>
      <c r="G21" s="30"/>
      <c r="H21" s="64">
        <f aca="true" t="shared" si="0" ref="H21:H30">F21*G21</f>
        <v>0</v>
      </c>
    </row>
    <row r="22" spans="1:8" s="12" customFormat="1" ht="45">
      <c r="A22" s="31" t="s">
        <v>44</v>
      </c>
      <c r="B22" s="14" t="s">
        <v>133</v>
      </c>
      <c r="C22" s="18" t="s">
        <v>94</v>
      </c>
      <c r="D22" s="60" t="s">
        <v>134</v>
      </c>
      <c r="E22" s="14" t="s">
        <v>6</v>
      </c>
      <c r="F22" s="29">
        <v>1</v>
      </c>
      <c r="G22" s="30"/>
      <c r="H22" s="64">
        <f t="shared" si="0"/>
        <v>0</v>
      </c>
    </row>
    <row r="23" spans="1:8" s="12" customFormat="1" ht="30">
      <c r="A23" s="31" t="s">
        <v>45</v>
      </c>
      <c r="B23" s="14" t="s">
        <v>188</v>
      </c>
      <c r="C23" s="18" t="s">
        <v>101</v>
      </c>
      <c r="D23" s="60" t="s">
        <v>180</v>
      </c>
      <c r="E23" s="14" t="s">
        <v>78</v>
      </c>
      <c r="F23" s="29">
        <v>30</v>
      </c>
      <c r="G23" s="30"/>
      <c r="H23" s="64">
        <f t="shared" si="0"/>
        <v>0</v>
      </c>
    </row>
    <row r="24" spans="1:8" s="12" customFormat="1" ht="30">
      <c r="A24" s="31" t="s">
        <v>46</v>
      </c>
      <c r="B24" s="14" t="s">
        <v>188</v>
      </c>
      <c r="C24" s="18" t="s">
        <v>101</v>
      </c>
      <c r="D24" s="60" t="s">
        <v>173</v>
      </c>
      <c r="E24" s="14" t="s">
        <v>18</v>
      </c>
      <c r="F24" s="29">
        <v>3</v>
      </c>
      <c r="G24" s="30"/>
      <c r="H24" s="64">
        <f t="shared" si="0"/>
        <v>0</v>
      </c>
    </row>
    <row r="25" spans="1:8" s="12" customFormat="1" ht="45">
      <c r="A25" s="31" t="s">
        <v>47</v>
      </c>
      <c r="B25" s="14" t="s">
        <v>188</v>
      </c>
      <c r="C25" s="18" t="s">
        <v>101</v>
      </c>
      <c r="D25" s="60" t="s">
        <v>174</v>
      </c>
      <c r="E25" s="14" t="s">
        <v>18</v>
      </c>
      <c r="F25" s="29">
        <v>3</v>
      </c>
      <c r="G25" s="30"/>
      <c r="H25" s="64">
        <f t="shared" si="0"/>
        <v>0</v>
      </c>
    </row>
    <row r="26" spans="1:8" s="12" customFormat="1" ht="18">
      <c r="A26" s="31" t="s">
        <v>48</v>
      </c>
      <c r="B26" s="14" t="s">
        <v>188</v>
      </c>
      <c r="C26" s="18" t="s">
        <v>101</v>
      </c>
      <c r="D26" s="60" t="s">
        <v>181</v>
      </c>
      <c r="E26" s="14" t="s">
        <v>78</v>
      </c>
      <c r="F26" s="29">
        <v>20</v>
      </c>
      <c r="G26" s="30"/>
      <c r="H26" s="64">
        <f t="shared" si="0"/>
        <v>0</v>
      </c>
    </row>
    <row r="27" spans="1:8" s="12" customFormat="1" ht="45">
      <c r="A27" s="31" t="s">
        <v>49</v>
      </c>
      <c r="B27" s="14"/>
      <c r="C27" s="18" t="s">
        <v>105</v>
      </c>
      <c r="D27" s="60" t="s">
        <v>175</v>
      </c>
      <c r="E27" s="14" t="s">
        <v>78</v>
      </c>
      <c r="F27" s="29">
        <v>14</v>
      </c>
      <c r="G27" s="30"/>
      <c r="H27" s="64">
        <f t="shared" si="0"/>
        <v>0</v>
      </c>
    </row>
    <row r="28" spans="1:8" s="12" customFormat="1" ht="30">
      <c r="A28" s="31" t="s">
        <v>50</v>
      </c>
      <c r="B28" s="14" t="s">
        <v>135</v>
      </c>
      <c r="C28" s="18" t="s">
        <v>136</v>
      </c>
      <c r="D28" s="60" t="s">
        <v>137</v>
      </c>
      <c r="E28" s="14" t="s">
        <v>18</v>
      </c>
      <c r="F28" s="29">
        <v>3</v>
      </c>
      <c r="G28" s="30"/>
      <c r="H28" s="64">
        <f t="shared" si="0"/>
        <v>0</v>
      </c>
    </row>
    <row r="29" spans="1:8" s="12" customFormat="1" ht="30">
      <c r="A29" s="31" t="s">
        <v>51</v>
      </c>
      <c r="B29" s="14" t="s">
        <v>135</v>
      </c>
      <c r="C29" s="18" t="s">
        <v>136</v>
      </c>
      <c r="D29" s="60" t="s">
        <v>138</v>
      </c>
      <c r="E29" s="14" t="s">
        <v>18</v>
      </c>
      <c r="F29" s="29">
        <v>2</v>
      </c>
      <c r="G29" s="30"/>
      <c r="H29" s="64">
        <f t="shared" si="0"/>
        <v>0</v>
      </c>
    </row>
    <row r="30" spans="1:8" s="12" customFormat="1" ht="45" customHeight="1">
      <c r="A30" s="31" t="s">
        <v>53</v>
      </c>
      <c r="B30" s="14" t="s">
        <v>126</v>
      </c>
      <c r="C30" s="18" t="s">
        <v>127</v>
      </c>
      <c r="D30" s="60" t="s">
        <v>128</v>
      </c>
      <c r="E30" s="14" t="s">
        <v>78</v>
      </c>
      <c r="F30" s="29">
        <v>12</v>
      </c>
      <c r="G30" s="30"/>
      <c r="H30" s="64">
        <f t="shared" si="0"/>
        <v>0</v>
      </c>
    </row>
    <row r="31" spans="1:8" s="12" customFormat="1" ht="16.5" thickBot="1">
      <c r="A31" s="53"/>
      <c r="B31" s="15"/>
      <c r="C31" s="19"/>
      <c r="D31" s="59" t="s">
        <v>7</v>
      </c>
      <c r="E31" s="15"/>
      <c r="F31" s="27"/>
      <c r="G31" s="28"/>
      <c r="H31" s="41">
        <f>SUM(H21:H30)</f>
        <v>0</v>
      </c>
    </row>
    <row r="32" spans="1:8" s="12" customFormat="1" ht="16.5" thickBot="1" thickTop="1">
      <c r="A32" s="10" t="s">
        <v>4</v>
      </c>
      <c r="B32" s="10" t="s">
        <v>12</v>
      </c>
      <c r="C32" s="10" t="s">
        <v>4</v>
      </c>
      <c r="D32" s="10" t="s">
        <v>20</v>
      </c>
      <c r="E32" s="10" t="s">
        <v>4</v>
      </c>
      <c r="F32" s="23" t="s">
        <v>4</v>
      </c>
      <c r="G32" s="24"/>
      <c r="H32" s="23" t="s">
        <v>4</v>
      </c>
    </row>
    <row r="33" spans="1:8" s="12" customFormat="1" ht="93" thickTop="1">
      <c r="A33" s="31" t="s">
        <v>54</v>
      </c>
      <c r="B33" s="13" t="s">
        <v>52</v>
      </c>
      <c r="C33" s="18" t="s">
        <v>107</v>
      </c>
      <c r="D33" s="58" t="s">
        <v>178</v>
      </c>
      <c r="E33" s="8" t="s">
        <v>5</v>
      </c>
      <c r="F33" s="32">
        <v>3409</v>
      </c>
      <c r="G33" s="26"/>
      <c r="H33" s="64">
        <f aca="true" t="shared" si="1" ref="H33:H39">F33*G33</f>
        <v>0</v>
      </c>
    </row>
    <row r="34" spans="1:8" s="12" customFormat="1" ht="61.5">
      <c r="A34" s="31" t="s">
        <v>54</v>
      </c>
      <c r="B34" s="13" t="s">
        <v>106</v>
      </c>
      <c r="C34" s="18" t="s">
        <v>107</v>
      </c>
      <c r="D34" s="58" t="s">
        <v>139</v>
      </c>
      <c r="E34" s="8" t="s">
        <v>5</v>
      </c>
      <c r="F34" s="32">
        <v>2570</v>
      </c>
      <c r="G34" s="26"/>
      <c r="H34" s="64">
        <f t="shared" si="1"/>
        <v>0</v>
      </c>
    </row>
    <row r="35" spans="1:8" s="12" customFormat="1" ht="30.75">
      <c r="A35" s="31" t="s">
        <v>55</v>
      </c>
      <c r="B35" s="13" t="s">
        <v>162</v>
      </c>
      <c r="C35" s="18" t="s">
        <v>105</v>
      </c>
      <c r="D35" s="58" t="s">
        <v>164</v>
      </c>
      <c r="E35" s="8" t="s">
        <v>5</v>
      </c>
      <c r="F35" s="32">
        <v>2570</v>
      </c>
      <c r="G35" s="26"/>
      <c r="H35" s="64">
        <f>F35*G35</f>
        <v>0</v>
      </c>
    </row>
    <row r="36" spans="1:8" s="12" customFormat="1" ht="30.75">
      <c r="A36" s="31" t="s">
        <v>56</v>
      </c>
      <c r="B36" s="13" t="s">
        <v>162</v>
      </c>
      <c r="C36" s="18" t="s">
        <v>163</v>
      </c>
      <c r="D36" s="58" t="s">
        <v>165</v>
      </c>
      <c r="E36" s="8" t="s">
        <v>5</v>
      </c>
      <c r="F36" s="32">
        <v>2570</v>
      </c>
      <c r="G36" s="26"/>
      <c r="H36" s="64">
        <f>F36*G36</f>
        <v>0</v>
      </c>
    </row>
    <row r="37" spans="1:8" s="12" customFormat="1" ht="45.75">
      <c r="A37" s="31" t="s">
        <v>57</v>
      </c>
      <c r="B37" s="13" t="s">
        <v>17</v>
      </c>
      <c r="C37" s="18" t="s">
        <v>107</v>
      </c>
      <c r="D37" s="58" t="s">
        <v>140</v>
      </c>
      <c r="E37" s="4" t="s">
        <v>5</v>
      </c>
      <c r="F37" s="32">
        <v>2570</v>
      </c>
      <c r="G37" s="26"/>
      <c r="H37" s="64">
        <f t="shared" si="1"/>
        <v>0</v>
      </c>
    </row>
    <row r="38" spans="1:8" s="12" customFormat="1" ht="45.75">
      <c r="A38" s="31" t="s">
        <v>59</v>
      </c>
      <c r="B38" s="13" t="s">
        <v>17</v>
      </c>
      <c r="C38" s="18" t="s">
        <v>105</v>
      </c>
      <c r="D38" s="58" t="s">
        <v>166</v>
      </c>
      <c r="E38" s="4" t="s">
        <v>5</v>
      </c>
      <c r="F38" s="32">
        <v>839</v>
      </c>
      <c r="G38" s="26"/>
      <c r="H38" s="64">
        <f t="shared" si="1"/>
        <v>0</v>
      </c>
    </row>
    <row r="39" spans="1:8" s="12" customFormat="1" ht="91.5">
      <c r="A39" s="31" t="s">
        <v>60</v>
      </c>
      <c r="B39" s="13" t="s">
        <v>58</v>
      </c>
      <c r="C39" s="18" t="s">
        <v>108</v>
      </c>
      <c r="D39" s="58" t="s">
        <v>167</v>
      </c>
      <c r="E39" s="8" t="s">
        <v>5</v>
      </c>
      <c r="F39" s="32">
        <v>3409</v>
      </c>
      <c r="G39" s="26"/>
      <c r="H39" s="64">
        <f t="shared" si="1"/>
        <v>0</v>
      </c>
    </row>
    <row r="40" spans="1:8" s="12" customFormat="1" ht="16.5" thickBot="1">
      <c r="A40" s="53"/>
      <c r="B40" s="15"/>
      <c r="C40" s="19"/>
      <c r="D40" s="59" t="s">
        <v>88</v>
      </c>
      <c r="E40" s="15"/>
      <c r="F40" s="27"/>
      <c r="G40" s="28"/>
      <c r="H40" s="41">
        <f>SUM(H33:H39)</f>
        <v>0</v>
      </c>
    </row>
    <row r="41" spans="1:8" s="12" customFormat="1" ht="16.5" thickBot="1" thickTop="1">
      <c r="A41" s="10" t="s">
        <v>4</v>
      </c>
      <c r="B41" s="10" t="s">
        <v>13</v>
      </c>
      <c r="C41" s="10" t="s">
        <v>4</v>
      </c>
      <c r="D41" s="61" t="s">
        <v>19</v>
      </c>
      <c r="E41" s="10" t="s">
        <v>4</v>
      </c>
      <c r="F41" s="23" t="s">
        <v>4</v>
      </c>
      <c r="G41" s="24"/>
      <c r="H41" s="23" t="s">
        <v>4</v>
      </c>
    </row>
    <row r="42" spans="1:8" s="12" customFormat="1" ht="31.5" thickTop="1">
      <c r="A42" s="31" t="s">
        <v>61</v>
      </c>
      <c r="B42" s="13" t="s">
        <v>189</v>
      </c>
      <c r="C42" s="18" t="s">
        <v>141</v>
      </c>
      <c r="D42" s="58" t="s">
        <v>182</v>
      </c>
      <c r="E42" s="4" t="s">
        <v>5</v>
      </c>
      <c r="F42" s="32">
        <v>2570</v>
      </c>
      <c r="G42" s="26"/>
      <c r="H42" s="64">
        <f>F42*G42</f>
        <v>0</v>
      </c>
    </row>
    <row r="43" spans="1:8" s="62" customFormat="1" ht="45.75">
      <c r="A43" s="31" t="s">
        <v>62</v>
      </c>
      <c r="B43" s="4" t="s">
        <v>110</v>
      </c>
      <c r="C43" s="20" t="s">
        <v>142</v>
      </c>
      <c r="D43" s="58" t="s">
        <v>183</v>
      </c>
      <c r="E43" s="33" t="s">
        <v>5</v>
      </c>
      <c r="F43" s="34">
        <v>839</v>
      </c>
      <c r="G43" s="35"/>
      <c r="H43" s="64">
        <f>F43*G43</f>
        <v>0</v>
      </c>
    </row>
    <row r="44" spans="1:8" s="12" customFormat="1" ht="16.5" thickBot="1">
      <c r="A44" s="53"/>
      <c r="B44" s="15"/>
      <c r="C44" s="19"/>
      <c r="D44" s="59" t="s">
        <v>8</v>
      </c>
      <c r="E44" s="15"/>
      <c r="F44" s="27"/>
      <c r="G44" s="28"/>
      <c r="H44" s="41">
        <f>SUM(H42:H43)</f>
        <v>0</v>
      </c>
    </row>
    <row r="45" spans="1:8" s="12" customFormat="1" ht="16.5" thickBot="1" thickTop="1">
      <c r="A45" s="10" t="s">
        <v>4</v>
      </c>
      <c r="B45" s="10" t="s">
        <v>25</v>
      </c>
      <c r="C45" s="10" t="s">
        <v>4</v>
      </c>
      <c r="D45" s="10" t="s">
        <v>26</v>
      </c>
      <c r="E45" s="10"/>
      <c r="F45" s="23"/>
      <c r="G45" s="24"/>
      <c r="H45" s="23" t="s">
        <v>4</v>
      </c>
    </row>
    <row r="46" spans="1:8" s="12" customFormat="1" ht="45" customHeight="1" thickTop="1">
      <c r="A46" s="31" t="s">
        <v>184</v>
      </c>
      <c r="B46" s="13" t="s">
        <v>27</v>
      </c>
      <c r="C46" s="18" t="s">
        <v>111</v>
      </c>
      <c r="D46" s="60" t="s">
        <v>143</v>
      </c>
      <c r="E46" s="14" t="s">
        <v>5</v>
      </c>
      <c r="F46" s="29">
        <v>1000</v>
      </c>
      <c r="G46" s="30"/>
      <c r="H46" s="64">
        <f>F46*G46</f>
        <v>0</v>
      </c>
    </row>
    <row r="47" spans="1:8" s="12" customFormat="1" ht="30.75">
      <c r="A47" s="31" t="s">
        <v>63</v>
      </c>
      <c r="B47" s="13" t="s">
        <v>27</v>
      </c>
      <c r="C47" s="18" t="s">
        <v>98</v>
      </c>
      <c r="D47" s="60" t="s">
        <v>176</v>
      </c>
      <c r="E47" s="14" t="s">
        <v>5</v>
      </c>
      <c r="F47" s="29">
        <v>1666</v>
      </c>
      <c r="G47" s="30"/>
      <c r="H47" s="64">
        <f>F47*G47</f>
        <v>0</v>
      </c>
    </row>
    <row r="48" spans="1:8" s="12" customFormat="1" ht="60.75">
      <c r="A48" s="31" t="s">
        <v>64</v>
      </c>
      <c r="B48" s="13" t="s">
        <v>27</v>
      </c>
      <c r="C48" s="18" t="s">
        <v>144</v>
      </c>
      <c r="D48" s="60" t="s">
        <v>145</v>
      </c>
      <c r="E48" s="14" t="s">
        <v>5</v>
      </c>
      <c r="F48" s="29">
        <v>50</v>
      </c>
      <c r="G48" s="30"/>
      <c r="H48" s="64">
        <f>F48*G48</f>
        <v>0</v>
      </c>
    </row>
    <row r="49" spans="1:8" s="12" customFormat="1" ht="30.75">
      <c r="A49" s="31" t="s">
        <v>65</v>
      </c>
      <c r="B49" s="13" t="s">
        <v>90</v>
      </c>
      <c r="C49" s="18" t="s">
        <v>117</v>
      </c>
      <c r="D49" s="60" t="s">
        <v>146</v>
      </c>
      <c r="E49" s="14" t="s">
        <v>78</v>
      </c>
      <c r="F49" s="29">
        <v>200</v>
      </c>
      <c r="G49" s="30"/>
      <c r="H49" s="64">
        <f>F49*G49</f>
        <v>0</v>
      </c>
    </row>
    <row r="50" spans="1:8" s="12" customFormat="1" ht="16.5" thickBot="1">
      <c r="A50" s="31"/>
      <c r="B50" s="13"/>
      <c r="C50" s="18"/>
      <c r="D50" s="59" t="s">
        <v>28</v>
      </c>
      <c r="E50" s="15"/>
      <c r="F50" s="27"/>
      <c r="G50" s="28"/>
      <c r="H50" s="41">
        <f>SUM(H46:H49)</f>
        <v>0</v>
      </c>
    </row>
    <row r="51" spans="1:8" s="12" customFormat="1" ht="16.5" thickBot="1" thickTop="1">
      <c r="A51" s="10" t="s">
        <v>4</v>
      </c>
      <c r="B51" s="10" t="s">
        <v>70</v>
      </c>
      <c r="C51" s="10" t="s">
        <v>4</v>
      </c>
      <c r="D51" s="10" t="s">
        <v>71</v>
      </c>
      <c r="E51" s="10"/>
      <c r="F51" s="23"/>
      <c r="G51" s="24"/>
      <c r="H51" s="23" t="s">
        <v>4</v>
      </c>
    </row>
    <row r="52" spans="1:8" s="12" customFormat="1" ht="60.75" thickTop="1">
      <c r="A52" s="31" t="s">
        <v>66</v>
      </c>
      <c r="B52" s="13" t="s">
        <v>112</v>
      </c>
      <c r="C52" s="18" t="s">
        <v>127</v>
      </c>
      <c r="D52" s="60" t="s">
        <v>156</v>
      </c>
      <c r="E52" s="14" t="s">
        <v>5</v>
      </c>
      <c r="F52" s="29">
        <v>37.45</v>
      </c>
      <c r="G52" s="30"/>
      <c r="H52" s="64">
        <f aca="true" t="shared" si="2" ref="H52:H58">F52*G52</f>
        <v>0</v>
      </c>
    </row>
    <row r="53" spans="1:8" s="12" customFormat="1" ht="30">
      <c r="A53" s="31" t="s">
        <v>67</v>
      </c>
      <c r="B53" s="13" t="s">
        <v>73</v>
      </c>
      <c r="C53" s="18" t="s">
        <v>113</v>
      </c>
      <c r="D53" s="60" t="s">
        <v>72</v>
      </c>
      <c r="E53" s="14" t="s">
        <v>18</v>
      </c>
      <c r="F53" s="29">
        <v>5</v>
      </c>
      <c r="G53" s="30"/>
      <c r="H53" s="64">
        <f t="shared" si="2"/>
        <v>0</v>
      </c>
    </row>
    <row r="54" spans="1:8" s="12" customFormat="1" ht="45">
      <c r="A54" s="31" t="s">
        <v>68</v>
      </c>
      <c r="B54" s="13" t="s">
        <v>73</v>
      </c>
      <c r="C54" s="18" t="s">
        <v>114</v>
      </c>
      <c r="D54" s="60" t="s">
        <v>157</v>
      </c>
      <c r="E54" s="14" t="s">
        <v>18</v>
      </c>
      <c r="F54" s="29">
        <v>6</v>
      </c>
      <c r="G54" s="30"/>
      <c r="H54" s="64">
        <f t="shared" si="2"/>
        <v>0</v>
      </c>
    </row>
    <row r="55" spans="1:8" s="12" customFormat="1" ht="45">
      <c r="A55" s="31" t="s">
        <v>69</v>
      </c>
      <c r="B55" s="13" t="s">
        <v>73</v>
      </c>
      <c r="C55" s="18" t="s">
        <v>123</v>
      </c>
      <c r="D55" s="60" t="s">
        <v>122</v>
      </c>
      <c r="E55" s="14" t="s">
        <v>18</v>
      </c>
      <c r="F55" s="29">
        <v>3</v>
      </c>
      <c r="G55" s="30"/>
      <c r="H55" s="64">
        <f>F55*G55</f>
        <v>0</v>
      </c>
    </row>
    <row r="56" spans="1:8" s="12" customFormat="1" ht="45">
      <c r="A56" s="31" t="s">
        <v>80</v>
      </c>
      <c r="B56" s="13" t="s">
        <v>73</v>
      </c>
      <c r="C56" s="18" t="s">
        <v>159</v>
      </c>
      <c r="D56" s="60" t="s">
        <v>158</v>
      </c>
      <c r="E56" s="14" t="s">
        <v>18</v>
      </c>
      <c r="F56" s="29">
        <v>2</v>
      </c>
      <c r="G56" s="30"/>
      <c r="H56" s="64">
        <f>F56*G56</f>
        <v>0</v>
      </c>
    </row>
    <row r="57" spans="1:8" s="12" customFormat="1" ht="60">
      <c r="A57" s="31" t="s">
        <v>81</v>
      </c>
      <c r="B57" s="13" t="s">
        <v>73</v>
      </c>
      <c r="C57" s="18" t="s">
        <v>124</v>
      </c>
      <c r="D57" s="60" t="s">
        <v>160</v>
      </c>
      <c r="E57" s="14" t="s">
        <v>5</v>
      </c>
      <c r="F57" s="29">
        <v>1.5</v>
      </c>
      <c r="G57" s="30"/>
      <c r="H57" s="64">
        <f>F57*G57</f>
        <v>0</v>
      </c>
    </row>
    <row r="58" spans="1:8" s="12" customFormat="1" ht="60">
      <c r="A58" s="31" t="s">
        <v>82</v>
      </c>
      <c r="B58" s="13" t="s">
        <v>115</v>
      </c>
      <c r="C58" s="18" t="s">
        <v>109</v>
      </c>
      <c r="D58" s="60" t="s">
        <v>161</v>
      </c>
      <c r="E58" s="14" t="s">
        <v>78</v>
      </c>
      <c r="F58" s="29">
        <v>279.4</v>
      </c>
      <c r="G58" s="30"/>
      <c r="H58" s="64">
        <f t="shared" si="2"/>
        <v>0</v>
      </c>
    </row>
    <row r="59" spans="1:8" s="12" customFormat="1" ht="16.5" thickBot="1">
      <c r="A59" s="31"/>
      <c r="B59" s="13"/>
      <c r="C59" s="18"/>
      <c r="D59" s="59" t="s">
        <v>91</v>
      </c>
      <c r="E59" s="15"/>
      <c r="F59" s="27"/>
      <c r="G59" s="28"/>
      <c r="H59" s="41">
        <f>SUM(H52:H58)</f>
        <v>0</v>
      </c>
    </row>
    <row r="60" spans="1:8" s="12" customFormat="1" ht="16.5" thickBot="1" thickTop="1">
      <c r="A60" s="10" t="s">
        <v>4</v>
      </c>
      <c r="B60" s="10" t="s">
        <v>116</v>
      </c>
      <c r="C60" s="10" t="s">
        <v>4</v>
      </c>
      <c r="D60" s="10" t="s">
        <v>76</v>
      </c>
      <c r="E60" s="10"/>
      <c r="F60" s="23"/>
      <c r="G60" s="24"/>
      <c r="H60" s="23" t="s">
        <v>4</v>
      </c>
    </row>
    <row r="61" spans="1:8" s="12" customFormat="1" ht="49.5" customHeight="1" thickTop="1">
      <c r="A61" s="31" t="s">
        <v>185</v>
      </c>
      <c r="B61" s="13" t="s">
        <v>77</v>
      </c>
      <c r="C61" s="18" t="s">
        <v>147</v>
      </c>
      <c r="D61" s="60" t="s">
        <v>129</v>
      </c>
      <c r="E61" s="14" t="s">
        <v>78</v>
      </c>
      <c r="F61" s="29">
        <v>557.4</v>
      </c>
      <c r="G61" s="30"/>
      <c r="H61" s="64">
        <f>F61*G61</f>
        <v>0</v>
      </c>
    </row>
    <row r="62" spans="1:8" s="12" customFormat="1" ht="49.5" customHeight="1">
      <c r="A62" s="31">
        <v>42</v>
      </c>
      <c r="B62" s="13" t="s">
        <v>77</v>
      </c>
      <c r="C62" s="18" t="s">
        <v>147</v>
      </c>
      <c r="D62" s="60" t="s">
        <v>177</v>
      </c>
      <c r="E62" s="14" t="s">
        <v>78</v>
      </c>
      <c r="F62" s="29">
        <v>286</v>
      </c>
      <c r="G62" s="30"/>
      <c r="H62" s="64">
        <f>F62*G62</f>
        <v>0</v>
      </c>
    </row>
    <row r="63" spans="1:8" s="12" customFormat="1" ht="45">
      <c r="A63" s="31" t="s">
        <v>186</v>
      </c>
      <c r="B63" s="13" t="s">
        <v>148</v>
      </c>
      <c r="C63" s="18" t="s">
        <v>149</v>
      </c>
      <c r="D63" s="60" t="s">
        <v>150</v>
      </c>
      <c r="E63" s="14" t="s">
        <v>78</v>
      </c>
      <c r="F63" s="29">
        <v>1485</v>
      </c>
      <c r="G63" s="30"/>
      <c r="H63" s="64">
        <f>F63*G63</f>
        <v>0</v>
      </c>
    </row>
    <row r="64" spans="1:8" s="12" customFormat="1" ht="16.5" thickBot="1">
      <c r="A64" s="31"/>
      <c r="B64" s="13"/>
      <c r="C64" s="18"/>
      <c r="D64" s="59" t="s">
        <v>79</v>
      </c>
      <c r="E64" s="15"/>
      <c r="F64" s="27"/>
      <c r="G64" s="28"/>
      <c r="H64" s="41">
        <f>SUM(H61:H63)</f>
        <v>0</v>
      </c>
    </row>
    <row r="65" spans="1:8" s="12" customFormat="1" ht="16.5" thickBot="1" thickTop="1">
      <c r="A65" s="10"/>
      <c r="B65" s="10" t="s">
        <v>74</v>
      </c>
      <c r="C65" s="10" t="s">
        <v>4</v>
      </c>
      <c r="D65" s="10" t="s">
        <v>75</v>
      </c>
      <c r="E65" s="10"/>
      <c r="F65" s="23"/>
      <c r="G65" s="24"/>
      <c r="H65" s="23" t="s">
        <v>4</v>
      </c>
    </row>
    <row r="66" spans="1:8" s="12" customFormat="1" ht="45.75" thickTop="1">
      <c r="A66" s="4" t="s">
        <v>187</v>
      </c>
      <c r="B66" s="5" t="s">
        <v>92</v>
      </c>
      <c r="C66" s="20" t="s">
        <v>93</v>
      </c>
      <c r="D66" s="5" t="s">
        <v>151</v>
      </c>
      <c r="E66" s="5" t="s">
        <v>78</v>
      </c>
      <c r="F66" s="6">
        <v>843</v>
      </c>
      <c r="G66" s="7"/>
      <c r="H66" s="64">
        <f>F66*G66</f>
        <v>0</v>
      </c>
    </row>
    <row r="67" spans="1:8" s="12" customFormat="1" ht="16.5" thickBot="1">
      <c r="A67" s="31"/>
      <c r="B67" s="13"/>
      <c r="C67" s="18"/>
      <c r="D67" s="59" t="s">
        <v>85</v>
      </c>
      <c r="E67" s="15"/>
      <c r="F67" s="27"/>
      <c r="G67" s="28"/>
      <c r="H67" s="41">
        <f>SUM(H66)</f>
        <v>0</v>
      </c>
    </row>
    <row r="68" spans="1:8" s="12" customFormat="1" ht="33" customHeight="1" thickBot="1">
      <c r="A68" s="54"/>
      <c r="B68" s="11"/>
      <c r="C68" s="16"/>
      <c r="D68" s="63" t="s">
        <v>24</v>
      </c>
      <c r="E68" s="42"/>
      <c r="F68" s="43"/>
      <c r="G68" s="36"/>
      <c r="H68" s="44">
        <f>H67+H64+H59+H50+H44+H40+H31+H19+H15</f>
        <v>0</v>
      </c>
    </row>
    <row r="69" spans="4:8" ht="18.75" thickBot="1">
      <c r="D69" s="63" t="s">
        <v>83</v>
      </c>
      <c r="E69" s="42"/>
      <c r="F69" s="43"/>
      <c r="G69" s="36"/>
      <c r="H69" s="44">
        <f>ROUND(H68*0.23,2)</f>
        <v>0</v>
      </c>
    </row>
    <row r="70" spans="4:8" ht="18.75" thickBot="1">
      <c r="D70" s="63" t="s">
        <v>84</v>
      </c>
      <c r="E70" s="42"/>
      <c r="F70" s="43"/>
      <c r="G70" s="36"/>
      <c r="H70" s="44">
        <f>H68+H69</f>
        <v>0</v>
      </c>
    </row>
    <row r="71" spans="1:8" ht="15.75">
      <c r="A71" s="68" t="s">
        <v>191</v>
      </c>
      <c r="B71" s="68"/>
      <c r="C71" s="68"/>
      <c r="D71" s="68"/>
      <c r="E71" s="68"/>
      <c r="F71" s="68"/>
      <c r="G71" s="68"/>
      <c r="H71" s="68"/>
    </row>
    <row r="72" spans="4:8" ht="12.75">
      <c r="D72" s="3"/>
      <c r="E72" s="45"/>
      <c r="F72" s="46"/>
      <c r="G72" s="37"/>
      <c r="H72" s="47"/>
    </row>
    <row r="73" spans="4:8" ht="12.75">
      <c r="D73" s="3"/>
      <c r="E73" s="45"/>
      <c r="F73" s="46"/>
      <c r="G73" s="37"/>
      <c r="H73" s="47"/>
    </row>
    <row r="74" spans="4:8" ht="12.75">
      <c r="D74" s="3"/>
      <c r="E74" s="45"/>
      <c r="F74" s="46"/>
      <c r="G74" s="37"/>
      <c r="H74" s="47"/>
    </row>
    <row r="75" spans="4:8" ht="12.75">
      <c r="D75" s="3"/>
      <c r="E75" s="45"/>
      <c r="F75" s="46"/>
      <c r="G75" s="37"/>
      <c r="H75" s="47"/>
    </row>
    <row r="76" spans="4:8" ht="12.75">
      <c r="D76" s="3"/>
      <c r="E76" s="45"/>
      <c r="F76" s="46"/>
      <c r="G76" s="37"/>
      <c r="H76" s="47"/>
    </row>
    <row r="77" spans="4:8" ht="12.75">
      <c r="D77" s="3"/>
      <c r="E77" s="45"/>
      <c r="F77" s="46"/>
      <c r="G77" s="37"/>
      <c r="H77" s="47"/>
    </row>
    <row r="78" spans="4:8" ht="12.75">
      <c r="D78" s="3"/>
      <c r="E78" s="45"/>
      <c r="F78" s="46"/>
      <c r="G78" s="37"/>
      <c r="H78" s="47"/>
    </row>
    <row r="79" spans="4:8" ht="12.75">
      <c r="D79" s="3"/>
      <c r="E79" s="45"/>
      <c r="F79" s="46"/>
      <c r="G79" s="37"/>
      <c r="H79" s="47"/>
    </row>
    <row r="80" spans="4:8" ht="12.75">
      <c r="D80" s="3"/>
      <c r="E80" s="45"/>
      <c r="F80" s="46"/>
      <c r="G80" s="37"/>
      <c r="H80" s="47"/>
    </row>
    <row r="81" spans="4:8" ht="12.75">
      <c r="D81" s="3"/>
      <c r="E81" s="45"/>
      <c r="F81" s="46"/>
      <c r="G81" s="37"/>
      <c r="H81" s="47"/>
    </row>
    <row r="82" spans="4:8" ht="12.75">
      <c r="D82" s="3"/>
      <c r="E82" s="45"/>
      <c r="F82" s="46"/>
      <c r="G82" s="37"/>
      <c r="H82" s="47"/>
    </row>
    <row r="83" spans="4:8" ht="12.75">
      <c r="D83" s="3"/>
      <c r="E83" s="45"/>
      <c r="F83" s="46"/>
      <c r="G83" s="37"/>
      <c r="H83" s="47"/>
    </row>
    <row r="84" spans="4:8" ht="12.75">
      <c r="D84" s="3"/>
      <c r="E84" s="45"/>
      <c r="F84" s="46"/>
      <c r="G84" s="37"/>
      <c r="H84" s="47"/>
    </row>
    <row r="85" spans="4:8" ht="12.75">
      <c r="D85" s="3"/>
      <c r="E85" s="45"/>
      <c r="F85" s="46"/>
      <c r="G85" s="37"/>
      <c r="H85" s="47"/>
    </row>
    <row r="86" spans="4:8" ht="12.75">
      <c r="D86" s="3"/>
      <c r="E86" s="45"/>
      <c r="F86" s="46"/>
      <c r="G86" s="37"/>
      <c r="H86" s="47"/>
    </row>
    <row r="87" spans="4:8" ht="12.75">
      <c r="D87" s="3"/>
      <c r="E87" s="45"/>
      <c r="F87" s="46"/>
      <c r="G87" s="37"/>
      <c r="H87" s="47"/>
    </row>
    <row r="88" spans="4:8" ht="12.75">
      <c r="D88" s="3"/>
      <c r="E88" s="45"/>
      <c r="F88" s="46"/>
      <c r="G88" s="37"/>
      <c r="H88" s="47"/>
    </row>
    <row r="89" spans="4:8" ht="12.75">
      <c r="D89" s="3"/>
      <c r="E89" s="45"/>
      <c r="F89" s="46"/>
      <c r="G89" s="37"/>
      <c r="H89" s="47"/>
    </row>
    <row r="90" spans="4:8" ht="12.75">
      <c r="D90" s="3"/>
      <c r="E90" s="45"/>
      <c r="F90" s="46"/>
      <c r="G90" s="37"/>
      <c r="H90" s="47"/>
    </row>
    <row r="91" spans="4:8" ht="12.75">
      <c r="D91" s="3"/>
      <c r="E91" s="45"/>
      <c r="F91" s="46"/>
      <c r="G91" s="37"/>
      <c r="H91" s="47"/>
    </row>
    <row r="92" spans="4:8" ht="12.75">
      <c r="D92" s="3"/>
      <c r="E92" s="45"/>
      <c r="F92" s="46"/>
      <c r="G92" s="37"/>
      <c r="H92" s="47"/>
    </row>
    <row r="93" spans="4:8" ht="12.75">
      <c r="D93" s="3"/>
      <c r="E93" s="45"/>
      <c r="F93" s="46"/>
      <c r="G93" s="37"/>
      <c r="H93" s="47"/>
    </row>
    <row r="94" spans="4:8" ht="12.75">
      <c r="D94" s="3"/>
      <c r="E94" s="45"/>
      <c r="F94" s="46"/>
      <c r="G94" s="37"/>
      <c r="H94" s="47"/>
    </row>
    <row r="95" spans="4:8" ht="12.75">
      <c r="D95" s="3"/>
      <c r="E95" s="45"/>
      <c r="F95" s="46"/>
      <c r="G95" s="37"/>
      <c r="H95" s="47"/>
    </row>
    <row r="96" spans="4:8" ht="12.75">
      <c r="D96" s="3"/>
      <c r="E96" s="45"/>
      <c r="F96" s="46"/>
      <c r="G96" s="37"/>
      <c r="H96" s="47"/>
    </row>
    <row r="97" spans="4:8" ht="12.75">
      <c r="D97" s="3"/>
      <c r="E97" s="45"/>
      <c r="F97" s="46"/>
      <c r="G97" s="37"/>
      <c r="H97" s="47"/>
    </row>
    <row r="98" spans="4:8" ht="12.75">
      <c r="D98" s="3"/>
      <c r="E98" s="45"/>
      <c r="F98" s="46"/>
      <c r="G98" s="37"/>
      <c r="H98" s="47"/>
    </row>
    <row r="99" spans="4:8" ht="12.75">
      <c r="D99" s="3"/>
      <c r="E99" s="45"/>
      <c r="F99" s="46"/>
      <c r="G99" s="37"/>
      <c r="H99" s="47"/>
    </row>
    <row r="100" spans="4:8" ht="12.75">
      <c r="D100" s="3"/>
      <c r="E100" s="45"/>
      <c r="F100" s="46"/>
      <c r="G100" s="37"/>
      <c r="H100" s="47"/>
    </row>
    <row r="101" spans="4:8" ht="12.75">
      <c r="D101" s="3"/>
      <c r="E101" s="45"/>
      <c r="F101" s="46"/>
      <c r="G101" s="37"/>
      <c r="H101" s="47"/>
    </row>
    <row r="102" spans="4:8" ht="12.75">
      <c r="D102" s="3"/>
      <c r="E102" s="45"/>
      <c r="F102" s="46"/>
      <c r="G102" s="37"/>
      <c r="H102" s="47"/>
    </row>
    <row r="103" spans="4:8" ht="12.75">
      <c r="D103" s="3"/>
      <c r="E103" s="45"/>
      <c r="F103" s="46"/>
      <c r="G103" s="37"/>
      <c r="H103" s="47"/>
    </row>
    <row r="104" spans="4:8" ht="12.75">
      <c r="D104" s="3"/>
      <c r="E104" s="45"/>
      <c r="F104" s="46"/>
      <c r="G104" s="37"/>
      <c r="H104" s="47"/>
    </row>
    <row r="105" spans="4:8" ht="12.75">
      <c r="D105" s="3"/>
      <c r="E105" s="45"/>
      <c r="F105" s="46"/>
      <c r="G105" s="37"/>
      <c r="H105" s="47"/>
    </row>
    <row r="106" spans="4:8" ht="12.75">
      <c r="D106" s="3"/>
      <c r="E106" s="45"/>
      <c r="F106" s="46"/>
      <c r="G106" s="37"/>
      <c r="H106" s="47"/>
    </row>
    <row r="107" spans="4:8" ht="12.75">
      <c r="D107" s="3"/>
      <c r="E107" s="45"/>
      <c r="F107" s="46"/>
      <c r="G107" s="37"/>
      <c r="H107" s="47"/>
    </row>
  </sheetData>
  <sheetProtection/>
  <mergeCells count="2">
    <mergeCell ref="A1:H1"/>
    <mergeCell ref="A71:H71"/>
  </mergeCells>
  <printOptions gridLines="1"/>
  <pageMargins left="0.9448818897637796" right="0.1968503937007874" top="1.535433070866142" bottom="0.49" header="0.4724409448818898" footer="0.2755905511811024"/>
  <pageSetup fitToHeight="2" horizontalDpi="600" verticalDpi="600" orientation="portrait" paperSize="9" scale="49" r:id="rId1"/>
  <headerFooter alignWithMargins="0">
    <oddHeader>&amp;C&amp;"Arial CE,Pogrubiony"&amp;14KOSZTORYS INWESTORSKI NA KOSZTA REALIZACJI ZADANIA
ROZBUDOWA DROGI WOJEWÓDZKIEJ NR 303 OD KM OK. 38+149 DO KM 39+067 NA ODCINKU SIEDLEC - POWODOWO 
BRANŻA DROGOWA I KANALIZACYJNA
&amp;"Arial CE,Standardowy"&amp;12
</oddHeader>
  </headerFooter>
  <rowBreaks count="2" manualBreakCount="2">
    <brk id="31" max="7" man="1"/>
    <brk id="5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kosztorys na dojazdy do mostu w Nowogrodzie Bobrz.</dc:title>
  <dc:subject/>
  <dc:creator>Maciej Janecki</dc:creator>
  <cp:keywords/>
  <dc:description/>
  <cp:lastModifiedBy>Paweł Wieszczecinski</cp:lastModifiedBy>
  <cp:lastPrinted>2018-11-16T08:56:38Z</cp:lastPrinted>
  <dcterms:created xsi:type="dcterms:W3CDTF">2001-04-20T17:46:16Z</dcterms:created>
  <dcterms:modified xsi:type="dcterms:W3CDTF">2018-11-16T11:51:03Z</dcterms:modified>
  <cp:category/>
  <cp:version/>
  <cp:contentType/>
  <cp:contentStatus/>
</cp:coreProperties>
</file>